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150" windowWidth="15480" windowHeight="66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<sst xmlns="http://schemas.openxmlformats.org/spreadsheetml/2006/main" count="78" uniqueCount="68">
  <si>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funkční třídění</t>
  </si>
  <si>
    <t>druhové třídění</t>
  </si>
  <si>
    <t>Pronájem majetku</t>
  </si>
  <si>
    <t>23 10</t>
  </si>
  <si>
    <t>Poskytování služeb - prodej vody</t>
  </si>
  <si>
    <t>Úroky</t>
  </si>
  <si>
    <t>Kapitálové výdaje</t>
  </si>
  <si>
    <t>Běžné výdaje</t>
  </si>
  <si>
    <t>Sociální pojištění</t>
  </si>
  <si>
    <t>Zdravotní pojištění</t>
  </si>
  <si>
    <t>Bankovní poplatky</t>
  </si>
  <si>
    <t>Opravy a udržování</t>
  </si>
  <si>
    <t>Rezervy</t>
  </si>
  <si>
    <t>Výdaje běžné a kapitálové celkem</t>
  </si>
  <si>
    <t>Celkem příjmy</t>
  </si>
  <si>
    <t>BV celkem</t>
  </si>
  <si>
    <t>KV celkem</t>
  </si>
  <si>
    <t>PŘÍJMY 231 10</t>
  </si>
  <si>
    <t>VÝDAJE 231 10</t>
  </si>
  <si>
    <t>Pojistné majetku</t>
  </si>
  <si>
    <t>Investice - výkup pozemků</t>
  </si>
  <si>
    <t>Poštovné</t>
  </si>
  <si>
    <t>Vodoměry</t>
  </si>
  <si>
    <t>63 10</t>
  </si>
  <si>
    <t>Cestovné</t>
  </si>
  <si>
    <t>Pasporty, polohopisná mapa</t>
  </si>
  <si>
    <t>Služby školení a vzdělávání</t>
  </si>
  <si>
    <t>Poplatky za věcná břemena, za vstupy</t>
  </si>
  <si>
    <t>Telefonní poplatky</t>
  </si>
  <si>
    <t>Kancelářský materiál</t>
  </si>
  <si>
    <t>Poradenské služby auditora a daň.poradce org.200</t>
  </si>
  <si>
    <t>Nákup služeb j.n.(přezkum auditora) org.200</t>
  </si>
  <si>
    <t>Daň z nemovitosti, silniční daň</t>
  </si>
  <si>
    <t>Kolky</t>
  </si>
  <si>
    <t>Odvod DPH FÚ</t>
  </si>
  <si>
    <t>OOV</t>
  </si>
  <si>
    <r>
      <t>Financování</t>
    </r>
    <r>
      <rPr>
        <sz val="10"/>
        <rFont val="Arial CE"/>
        <family val="2"/>
      </rPr>
      <t xml:space="preserve"> (zapojení zůstatku finančních prostředků)</t>
    </r>
  </si>
  <si>
    <t>Pohoštění</t>
  </si>
  <si>
    <t>Zákonné pojištění zaměstnavatele</t>
  </si>
  <si>
    <t>Navrtávky a odbočení org.9911</t>
  </si>
  <si>
    <t>Nájemné nebytových prostor</t>
  </si>
  <si>
    <t>Poplatek za používání internetu org.201</t>
  </si>
  <si>
    <t>PD na opravy majetku (org.118)</t>
  </si>
  <si>
    <t>Stavby vodovodů</t>
  </si>
  <si>
    <t>Přístroje a zařízení (dispečinky)</t>
  </si>
  <si>
    <t>Vybavení kanceláře (org.201)</t>
  </si>
  <si>
    <t>Nákup služeb j.n.(evidence majetku, GIS)</t>
  </si>
  <si>
    <t>Přeložky vodovodních řadů</t>
  </si>
  <si>
    <t xml:space="preserve">Vyvěšeno dne: 
Sejmuto dne: </t>
  </si>
  <si>
    <t>………………………….</t>
  </si>
  <si>
    <t>podpis a razítko obce</t>
  </si>
  <si>
    <t>Návrh rozpočtu 2015 bez DPH</t>
  </si>
  <si>
    <t>Návrh rozpočtu 2015 DPH org.119</t>
  </si>
  <si>
    <t>Návrh rozpočtu 2015 celkem</t>
  </si>
  <si>
    <t>Pojistné plnění</t>
  </si>
  <si>
    <t>Prodej pozemku</t>
  </si>
  <si>
    <t>Nákup služeb j.n.(servisní služby ASSECO) org.201</t>
  </si>
  <si>
    <t>Správní poplatek FÚ za vypracování závazného posouzení</t>
  </si>
  <si>
    <t xml:space="preserve">Zůstatek finančních prostředků k 31.12.2014       </t>
  </si>
  <si>
    <t>DPH na vstupu</t>
  </si>
  <si>
    <t>DPH na výstupu</t>
  </si>
  <si>
    <t xml:space="preserve">Schválený rozpočet 2014 </t>
  </si>
  <si>
    <t xml:space="preserve">Upravený rozpočet 2014 </t>
  </si>
  <si>
    <t>plán obnovy</t>
  </si>
  <si>
    <t>Příspěvky od obcí na ZTV</t>
  </si>
  <si>
    <t>Příspěvky od obcí na opravy</t>
  </si>
  <si>
    <t>Návrh rozpočtu svazku obcí SMSV Poličsko na rok 2015 je  v souladu se zákonem č. 250/2000 Sb., o rozpočtových pravidlech územních rozpočtů, v platném znění, zveřejněn na úřední desce obce, která je členem svazku. Podrobný plán akcí obnovy a rozvoje vodovodu je k dispozici na obecním úřadě. Návrh rozpočtu svazku se bude schvalovat na členské schůzi dne 24.3.2015.</t>
  </si>
  <si>
    <t>Potvrzujeme, že návrh rozpočtu na rok 2015 byl zveřejněn na úřední desce a v elektronické podobě způsobem umožňující dálkový přístup.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</si>
</sst>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\+0.00"/>
    <numFmt numFmtId="173" formatCode="\+0.0"/>
    <numFmt numFmtId="174" formatCode="0.0"/>
    <numFmt numFmtId="175" formatCode="#,##0.0"/>
    <numFmt numFmtId="176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175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75" fontId="0" fillId="32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right"/>
    </xf>
    <xf numFmtId="175" fontId="6" fillId="0" borderId="10" xfId="0" applyNumberFormat="1" applyFont="1" applyBorder="1" applyAlignment="1">
      <alignment horizontal="right"/>
    </xf>
    <xf numFmtId="175" fontId="6" fillId="32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175" fontId="7" fillId="0" borderId="10" xfId="0" applyNumberFormat="1" applyFont="1" applyBorder="1" applyAlignment="1">
      <alignment horizontal="right"/>
    </xf>
    <xf numFmtId="0" fontId="0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31">
      <selection activeCell="E68" sqref="E68"/>
    </sheetView>
  </sheetViews>
  <sheetFormatPr defaultColWidth="9.00390625" defaultRowHeight="12.75"/>
  <cols>
    <col min="1" max="1" width="3.25390625" style="0" customWidth="1"/>
    <col min="2" max="2" width="28.375" style="0" customWidth="1"/>
    <col min="3" max="3" width="7.875" style="0" customWidth="1"/>
    <col min="4" max="4" width="7.625" style="0" customWidth="1"/>
    <col min="5" max="5" width="11.125" style="0" customWidth="1"/>
    <col min="6" max="6" width="9.875" style="0" customWidth="1"/>
    <col min="7" max="7" width="10.375" style="0" customWidth="1"/>
    <col min="8" max="8" width="10.25390625" style="0" customWidth="1"/>
    <col min="9" max="9" width="10.375" style="0" customWidth="1"/>
  </cols>
  <sheetData>
    <row r="1" spans="1:9" ht="61.5" customHeight="1">
      <c r="A1" s="3"/>
      <c r="B1" s="10" t="s">
        <v>17</v>
      </c>
      <c r="C1" s="12" t="s">
        <v>0</v>
      </c>
      <c r="D1" s="12" t="s">
        <v>1</v>
      </c>
      <c r="E1" s="32" t="s">
        <v>61</v>
      </c>
      <c r="F1" s="30" t="s">
        <v>62</v>
      </c>
      <c r="G1" s="31" t="s">
        <v>51</v>
      </c>
      <c r="H1" s="9" t="s">
        <v>52</v>
      </c>
      <c r="I1" s="9" t="s">
        <v>53</v>
      </c>
    </row>
    <row r="2" spans="1:9" ht="12.75">
      <c r="A2" s="4">
        <v>1</v>
      </c>
      <c r="B2" s="6" t="s">
        <v>2</v>
      </c>
      <c r="C2" s="11">
        <v>2310</v>
      </c>
      <c r="D2" s="11">
        <v>2132</v>
      </c>
      <c r="E2" s="13">
        <v>8500</v>
      </c>
      <c r="F2" s="13">
        <v>9000</v>
      </c>
      <c r="G2" s="13">
        <v>8680</v>
      </c>
      <c r="H2" s="13">
        <f>PRODUCT(G2,21%)</f>
        <v>1822.8</v>
      </c>
      <c r="I2" s="13">
        <f aca="true" t="shared" si="0" ref="I2:I8">SUM(G2:H2)</f>
        <v>10502.8</v>
      </c>
    </row>
    <row r="3" spans="1:9" ht="12.75">
      <c r="A3" s="4">
        <v>2</v>
      </c>
      <c r="B3" s="6" t="s">
        <v>4</v>
      </c>
      <c r="C3" s="11">
        <v>2310</v>
      </c>
      <c r="D3" s="11">
        <v>2111</v>
      </c>
      <c r="E3" s="13">
        <v>81</v>
      </c>
      <c r="F3" s="13">
        <v>81</v>
      </c>
      <c r="G3" s="13">
        <v>80</v>
      </c>
      <c r="H3" s="13">
        <f>PRODUCT(G3,21%)</f>
        <v>16.8</v>
      </c>
      <c r="I3" s="13">
        <f t="shared" si="0"/>
        <v>96.8</v>
      </c>
    </row>
    <row r="4" spans="1:9" ht="12.75">
      <c r="A4" s="4"/>
      <c r="B4" s="6" t="s">
        <v>65</v>
      </c>
      <c r="C4" s="11">
        <v>2310</v>
      </c>
      <c r="D4" s="11">
        <v>4121</v>
      </c>
      <c r="E4" s="13">
        <v>0</v>
      </c>
      <c r="F4" s="13">
        <v>0</v>
      </c>
      <c r="G4" s="13">
        <v>500</v>
      </c>
      <c r="H4" s="13">
        <v>0</v>
      </c>
      <c r="I4" s="13">
        <f t="shared" si="0"/>
        <v>500</v>
      </c>
    </row>
    <row r="5" spans="1:9" ht="12.75">
      <c r="A5" s="4">
        <v>3</v>
      </c>
      <c r="B5" s="6" t="s">
        <v>64</v>
      </c>
      <c r="C5" s="11">
        <v>2310</v>
      </c>
      <c r="D5" s="11">
        <v>4221</v>
      </c>
      <c r="E5" s="13">
        <v>2025</v>
      </c>
      <c r="F5" s="13">
        <v>1511</v>
      </c>
      <c r="G5" s="13">
        <v>1570</v>
      </c>
      <c r="H5" s="13">
        <v>0</v>
      </c>
      <c r="I5" s="13">
        <f t="shared" si="0"/>
        <v>1570</v>
      </c>
    </row>
    <row r="6" spans="1:9" ht="12.75">
      <c r="A6" s="4">
        <v>4</v>
      </c>
      <c r="B6" s="6" t="s">
        <v>54</v>
      </c>
      <c r="C6" s="11">
        <v>2310</v>
      </c>
      <c r="D6" s="11">
        <v>2322</v>
      </c>
      <c r="E6" s="13">
        <v>0</v>
      </c>
      <c r="F6" s="13">
        <v>5</v>
      </c>
      <c r="G6" s="13">
        <v>0</v>
      </c>
      <c r="H6" s="13">
        <v>0</v>
      </c>
      <c r="I6" s="13">
        <f t="shared" si="0"/>
        <v>0</v>
      </c>
    </row>
    <row r="7" spans="1:9" ht="12.75">
      <c r="A7" s="4">
        <v>5</v>
      </c>
      <c r="B7" s="6" t="s">
        <v>55</v>
      </c>
      <c r="C7" s="11">
        <v>3639</v>
      </c>
      <c r="D7" s="11">
        <v>3111</v>
      </c>
      <c r="E7" s="13">
        <v>0</v>
      </c>
      <c r="F7" s="13">
        <v>14.2</v>
      </c>
      <c r="G7" s="13">
        <v>0</v>
      </c>
      <c r="H7" s="13">
        <v>0</v>
      </c>
      <c r="I7" s="13">
        <f t="shared" si="0"/>
        <v>0</v>
      </c>
    </row>
    <row r="8" spans="1:9" ht="12.75">
      <c r="A8" s="4">
        <v>6</v>
      </c>
      <c r="B8" s="6" t="s">
        <v>5</v>
      </c>
      <c r="C8" s="11" t="s">
        <v>23</v>
      </c>
      <c r="D8" s="11">
        <v>2141</v>
      </c>
      <c r="E8" s="13">
        <v>25</v>
      </c>
      <c r="F8" s="13">
        <v>20</v>
      </c>
      <c r="G8" s="13">
        <v>10</v>
      </c>
      <c r="H8" s="13">
        <v>0</v>
      </c>
      <c r="I8" s="13">
        <f t="shared" si="0"/>
        <v>10</v>
      </c>
    </row>
    <row r="9" spans="1:9" ht="12.75">
      <c r="A9" s="4">
        <v>7</v>
      </c>
      <c r="B9" s="6" t="s">
        <v>60</v>
      </c>
      <c r="C9" s="11"/>
      <c r="D9" s="11"/>
      <c r="E9" s="13">
        <v>1802</v>
      </c>
      <c r="F9" s="13">
        <v>1907</v>
      </c>
      <c r="G9" s="13"/>
      <c r="H9" s="13"/>
      <c r="I9" s="13"/>
    </row>
    <row r="10" spans="1:9" ht="12.75">
      <c r="A10" s="4">
        <v>8</v>
      </c>
      <c r="B10" s="14" t="s">
        <v>14</v>
      </c>
      <c r="C10" s="11"/>
      <c r="D10" s="11"/>
      <c r="E10" s="15">
        <f>SUM(E2:E9)</f>
        <v>12433</v>
      </c>
      <c r="F10" s="15">
        <f>SUM(F2:F9)</f>
        <v>12538.2</v>
      </c>
      <c r="G10" s="15">
        <f>SUM(G2:G8)</f>
        <v>10840</v>
      </c>
      <c r="H10" s="15">
        <f>SUM(H2:H8)</f>
        <v>1839.6</v>
      </c>
      <c r="I10" s="15">
        <f>SUM(I2:I8)</f>
        <v>12679.599999999999</v>
      </c>
    </row>
    <row r="11" spans="1:9" ht="25.5" customHeight="1">
      <c r="A11" s="4">
        <v>9</v>
      </c>
      <c r="B11" s="17" t="s">
        <v>36</v>
      </c>
      <c r="C11" s="11"/>
      <c r="D11" s="11">
        <v>8115</v>
      </c>
      <c r="E11" s="13">
        <v>3763.4</v>
      </c>
      <c r="F11" s="13">
        <v>-514.2</v>
      </c>
      <c r="G11" s="13">
        <f>SUM(I54,-I10)</f>
        <v>4177.040000000001</v>
      </c>
      <c r="H11" s="13">
        <v>0</v>
      </c>
      <c r="I11" s="13">
        <f>SUM(G11:H11)</f>
        <v>4177.040000000001</v>
      </c>
    </row>
    <row r="12" spans="1:9" ht="12.75">
      <c r="A12" s="4">
        <v>10</v>
      </c>
      <c r="B12" s="6"/>
      <c r="C12" s="11"/>
      <c r="D12" s="11"/>
      <c r="E12" s="16">
        <f>SUM(E10:E11)</f>
        <v>16196.4</v>
      </c>
      <c r="F12" s="16">
        <f>SUM(F10:F11)</f>
        <v>12024</v>
      </c>
      <c r="G12" s="16">
        <f>SUM(G10:G11)</f>
        <v>15017.04</v>
      </c>
      <c r="H12" s="16">
        <f>SUM(H10:H11)</f>
        <v>1839.6</v>
      </c>
      <c r="I12" s="16">
        <f>SUM(I10:I11)</f>
        <v>16856.64</v>
      </c>
    </row>
    <row r="13" spans="1:9" ht="12.75">
      <c r="A13" s="4"/>
      <c r="B13" s="6"/>
      <c r="C13" s="11"/>
      <c r="D13" s="11"/>
      <c r="E13" s="18"/>
      <c r="F13" s="18"/>
      <c r="G13" s="18"/>
      <c r="H13" s="18"/>
      <c r="I13" s="18"/>
    </row>
    <row r="14" spans="1:9" ht="54" customHeight="1">
      <c r="A14" s="4"/>
      <c r="B14" s="10" t="s">
        <v>18</v>
      </c>
      <c r="C14" s="12" t="s">
        <v>0</v>
      </c>
      <c r="D14" s="12" t="s">
        <v>1</v>
      </c>
      <c r="E14" s="32" t="s">
        <v>61</v>
      </c>
      <c r="F14" s="30" t="s">
        <v>62</v>
      </c>
      <c r="G14" s="31" t="s">
        <v>51</v>
      </c>
      <c r="H14" s="9" t="s">
        <v>52</v>
      </c>
      <c r="I14" s="9" t="s">
        <v>53</v>
      </c>
    </row>
    <row r="15" spans="1:9" ht="13.5" customHeight="1">
      <c r="A15" s="4">
        <v>1</v>
      </c>
      <c r="B15" s="19" t="s">
        <v>6</v>
      </c>
      <c r="C15" s="11"/>
      <c r="D15" s="11"/>
      <c r="E15" s="13"/>
      <c r="F15" s="13"/>
      <c r="G15" s="13"/>
      <c r="H15" s="13"/>
      <c r="I15" s="13"/>
    </row>
    <row r="16" spans="1:9" ht="13.5" customHeight="1">
      <c r="A16" s="4">
        <v>2</v>
      </c>
      <c r="B16" s="8" t="s">
        <v>25</v>
      </c>
      <c r="C16" s="11" t="s">
        <v>3</v>
      </c>
      <c r="D16" s="11">
        <v>6119</v>
      </c>
      <c r="E16" s="24">
        <v>350</v>
      </c>
      <c r="F16" s="24">
        <v>250</v>
      </c>
      <c r="G16" s="24">
        <v>200</v>
      </c>
      <c r="H16" s="13">
        <f>PRODUCT(G16,21%)</f>
        <v>42</v>
      </c>
      <c r="I16" s="13">
        <f>SUM(G16:H16)</f>
        <v>242</v>
      </c>
    </row>
    <row r="17" spans="1:9" ht="12.75">
      <c r="A17" s="4">
        <v>3</v>
      </c>
      <c r="B17" s="6" t="s">
        <v>43</v>
      </c>
      <c r="C17" s="11" t="s">
        <v>3</v>
      </c>
      <c r="D17" s="11">
        <v>6121</v>
      </c>
      <c r="E17" s="25">
        <v>4570</v>
      </c>
      <c r="F17" s="25">
        <v>4924</v>
      </c>
      <c r="G17" s="25">
        <v>3140</v>
      </c>
      <c r="H17" s="13">
        <f>PRODUCT(G17,21%)</f>
        <v>659.4</v>
      </c>
      <c r="I17" s="13">
        <f>SUM(G17:H17)</f>
        <v>3799.4</v>
      </c>
    </row>
    <row r="18" spans="1:9" ht="12.75">
      <c r="A18" s="4">
        <v>4</v>
      </c>
      <c r="B18" s="6" t="s">
        <v>44</v>
      </c>
      <c r="C18" s="11" t="s">
        <v>3</v>
      </c>
      <c r="D18" s="11">
        <v>6122</v>
      </c>
      <c r="E18" s="24">
        <v>300</v>
      </c>
      <c r="F18" s="24">
        <v>490</v>
      </c>
      <c r="G18" s="24">
        <v>505</v>
      </c>
      <c r="H18" s="13">
        <f>PRODUCT(G18,21%)</f>
        <v>106.05</v>
      </c>
      <c r="I18" s="13">
        <f>SUM(G18:H18)</f>
        <v>611.05</v>
      </c>
    </row>
    <row r="19" spans="1:9" ht="12.75">
      <c r="A19" s="4">
        <v>5</v>
      </c>
      <c r="B19" s="6" t="s">
        <v>20</v>
      </c>
      <c r="C19" s="11" t="s">
        <v>3</v>
      </c>
      <c r="D19" s="11">
        <v>6130</v>
      </c>
      <c r="E19" s="13">
        <v>10</v>
      </c>
      <c r="F19" s="13">
        <v>10</v>
      </c>
      <c r="G19" s="13">
        <v>10</v>
      </c>
      <c r="H19" s="13">
        <v>0</v>
      </c>
      <c r="I19" s="13">
        <f>SUM(G19:H19)</f>
        <v>10</v>
      </c>
    </row>
    <row r="20" spans="1:9" ht="12.75">
      <c r="A20" s="4">
        <v>6</v>
      </c>
      <c r="B20" s="14" t="s">
        <v>16</v>
      </c>
      <c r="C20" s="11"/>
      <c r="D20" s="11"/>
      <c r="E20" s="21">
        <f>SUM(E16:E19)</f>
        <v>5230</v>
      </c>
      <c r="F20" s="21">
        <f>SUM(F16:F19)</f>
        <v>5674</v>
      </c>
      <c r="G20" s="21">
        <f>SUM(G16:G19)</f>
        <v>3855</v>
      </c>
      <c r="H20" s="21">
        <f>SUM(H16:H19)</f>
        <v>807.4499999999999</v>
      </c>
      <c r="I20" s="27">
        <f>SUM(I16:I19)</f>
        <v>4662.45</v>
      </c>
    </row>
    <row r="21" spans="1:9" ht="12.75">
      <c r="A21" s="4">
        <v>7</v>
      </c>
      <c r="B21" s="19" t="s">
        <v>7</v>
      </c>
      <c r="C21" s="11"/>
      <c r="D21" s="22"/>
      <c r="E21" s="13"/>
      <c r="F21" s="13"/>
      <c r="G21" s="13"/>
      <c r="H21" s="13"/>
      <c r="I21" s="13"/>
    </row>
    <row r="22" spans="1:11" ht="12.75">
      <c r="A22" s="4">
        <v>8</v>
      </c>
      <c r="B22" s="6" t="s">
        <v>35</v>
      </c>
      <c r="C22" s="11">
        <v>2310</v>
      </c>
      <c r="D22" s="11">
        <v>5021</v>
      </c>
      <c r="E22" s="13">
        <v>340</v>
      </c>
      <c r="F22" s="13">
        <v>342</v>
      </c>
      <c r="G22" s="13">
        <v>340</v>
      </c>
      <c r="H22" s="13">
        <v>0</v>
      </c>
      <c r="I22" s="13">
        <f aca="true" t="shared" si="1" ref="I22:I51">SUM(G22:H22)</f>
        <v>340</v>
      </c>
      <c r="K22" s="28"/>
    </row>
    <row r="23" spans="1:9" ht="12.75">
      <c r="A23" s="4">
        <v>9</v>
      </c>
      <c r="B23" s="6" t="s">
        <v>8</v>
      </c>
      <c r="C23" s="11">
        <v>2310</v>
      </c>
      <c r="D23" s="11">
        <v>5031</v>
      </c>
      <c r="E23" s="13">
        <v>27</v>
      </c>
      <c r="F23" s="13">
        <v>25</v>
      </c>
      <c r="G23" s="13">
        <v>25</v>
      </c>
      <c r="H23" s="13">
        <v>0</v>
      </c>
      <c r="I23" s="13">
        <f t="shared" si="1"/>
        <v>25</v>
      </c>
    </row>
    <row r="24" spans="1:9" ht="12.75">
      <c r="A24" s="4">
        <v>10</v>
      </c>
      <c r="B24" s="6" t="s">
        <v>9</v>
      </c>
      <c r="C24" s="11">
        <v>2310</v>
      </c>
      <c r="D24" s="11">
        <v>5032</v>
      </c>
      <c r="E24" s="13">
        <v>10</v>
      </c>
      <c r="F24" s="13">
        <v>10</v>
      </c>
      <c r="G24" s="13">
        <v>10</v>
      </c>
      <c r="H24" s="13">
        <v>0</v>
      </c>
      <c r="I24" s="13">
        <f t="shared" si="1"/>
        <v>10</v>
      </c>
    </row>
    <row r="25" spans="1:9" ht="12.75">
      <c r="A25" s="4">
        <v>11</v>
      </c>
      <c r="B25" s="6" t="s">
        <v>38</v>
      </c>
      <c r="C25" s="11">
        <v>2310</v>
      </c>
      <c r="D25" s="11">
        <v>5038</v>
      </c>
      <c r="E25" s="13">
        <v>1</v>
      </c>
      <c r="F25" s="13">
        <v>1</v>
      </c>
      <c r="G25" s="13">
        <v>1</v>
      </c>
      <c r="H25" s="13">
        <v>0</v>
      </c>
      <c r="I25" s="13">
        <f t="shared" si="1"/>
        <v>1</v>
      </c>
    </row>
    <row r="26" spans="1:9" ht="12.75">
      <c r="A26" s="4">
        <v>12</v>
      </c>
      <c r="B26" s="6" t="s">
        <v>22</v>
      </c>
      <c r="C26" s="11">
        <v>2310</v>
      </c>
      <c r="D26" s="11">
        <v>5137</v>
      </c>
      <c r="E26" s="24">
        <v>100</v>
      </c>
      <c r="F26" s="24">
        <v>85</v>
      </c>
      <c r="G26" s="24">
        <v>100</v>
      </c>
      <c r="H26" s="13">
        <f>PRODUCT(G26,21%)</f>
        <v>21</v>
      </c>
      <c r="I26" s="13">
        <f t="shared" si="1"/>
        <v>121</v>
      </c>
    </row>
    <row r="27" spans="1:9" ht="12.75">
      <c r="A27" s="4">
        <v>13</v>
      </c>
      <c r="B27" s="6" t="s">
        <v>45</v>
      </c>
      <c r="C27" s="11">
        <v>2310</v>
      </c>
      <c r="D27" s="11">
        <v>5137</v>
      </c>
      <c r="E27" s="29">
        <v>5</v>
      </c>
      <c r="F27" s="29">
        <v>20</v>
      </c>
      <c r="G27" s="29">
        <v>5</v>
      </c>
      <c r="H27" s="13">
        <f>PRODUCT(G27,21%)</f>
        <v>1.05</v>
      </c>
      <c r="I27" s="13">
        <f t="shared" si="1"/>
        <v>6.05</v>
      </c>
    </row>
    <row r="28" spans="1:9" ht="12.75">
      <c r="A28" s="4">
        <v>14</v>
      </c>
      <c r="B28" s="6" t="s">
        <v>29</v>
      </c>
      <c r="C28" s="11">
        <v>2310</v>
      </c>
      <c r="D28" s="11">
        <v>5139</v>
      </c>
      <c r="E28" s="13">
        <v>3</v>
      </c>
      <c r="F28" s="13">
        <v>3</v>
      </c>
      <c r="G28" s="13">
        <v>3</v>
      </c>
      <c r="H28" s="13">
        <f>PRODUCT(G28,21%)</f>
        <v>0.63</v>
      </c>
      <c r="I28" s="13">
        <f t="shared" si="1"/>
        <v>3.63</v>
      </c>
    </row>
    <row r="29" spans="1:9" ht="12.75">
      <c r="A29" s="4">
        <v>15</v>
      </c>
      <c r="B29" s="6" t="s">
        <v>21</v>
      </c>
      <c r="C29" s="11">
        <v>2310</v>
      </c>
      <c r="D29" s="11">
        <v>5161</v>
      </c>
      <c r="E29" s="13">
        <v>3</v>
      </c>
      <c r="F29" s="13">
        <v>3</v>
      </c>
      <c r="G29" s="13">
        <v>3</v>
      </c>
      <c r="H29" s="13">
        <v>0</v>
      </c>
      <c r="I29" s="13">
        <f t="shared" si="1"/>
        <v>3</v>
      </c>
    </row>
    <row r="30" spans="1:9" ht="12.75">
      <c r="A30" s="4">
        <v>16</v>
      </c>
      <c r="B30" s="6" t="s">
        <v>28</v>
      </c>
      <c r="C30" s="11">
        <v>2310</v>
      </c>
      <c r="D30" s="11">
        <v>5162</v>
      </c>
      <c r="E30" s="13">
        <v>5</v>
      </c>
      <c r="F30" s="13">
        <v>5</v>
      </c>
      <c r="G30" s="13">
        <v>4</v>
      </c>
      <c r="H30" s="13">
        <f>PRODUCT(G30,20%)</f>
        <v>0.8</v>
      </c>
      <c r="I30" s="13">
        <f t="shared" si="1"/>
        <v>4.8</v>
      </c>
    </row>
    <row r="31" spans="1:9" ht="12.75">
      <c r="A31" s="4">
        <v>17</v>
      </c>
      <c r="B31" s="6" t="s">
        <v>10</v>
      </c>
      <c r="C31" s="11">
        <v>6310</v>
      </c>
      <c r="D31" s="11">
        <v>5163</v>
      </c>
      <c r="E31" s="20">
        <v>5</v>
      </c>
      <c r="F31" s="20">
        <v>5</v>
      </c>
      <c r="G31" s="20">
        <v>5</v>
      </c>
      <c r="H31" s="20">
        <v>0</v>
      </c>
      <c r="I31" s="13">
        <f t="shared" si="1"/>
        <v>5</v>
      </c>
    </row>
    <row r="32" spans="1:9" ht="12.75">
      <c r="A32" s="4">
        <v>18</v>
      </c>
      <c r="B32" s="6" t="s">
        <v>19</v>
      </c>
      <c r="C32" s="11">
        <v>2310</v>
      </c>
      <c r="D32" s="11">
        <v>5163</v>
      </c>
      <c r="E32" s="13">
        <v>65</v>
      </c>
      <c r="F32" s="13">
        <v>65</v>
      </c>
      <c r="G32" s="13">
        <v>65</v>
      </c>
      <c r="H32" s="13">
        <v>0</v>
      </c>
      <c r="I32" s="13">
        <f t="shared" si="1"/>
        <v>65</v>
      </c>
    </row>
    <row r="33" spans="1:9" ht="12.75">
      <c r="A33" s="4">
        <v>19</v>
      </c>
      <c r="B33" s="6" t="s">
        <v>40</v>
      </c>
      <c r="C33" s="11">
        <v>2310</v>
      </c>
      <c r="D33" s="11">
        <v>5164</v>
      </c>
      <c r="E33" s="13">
        <v>11</v>
      </c>
      <c r="F33" s="13">
        <v>11</v>
      </c>
      <c r="G33" s="13">
        <v>11</v>
      </c>
      <c r="H33" s="13">
        <v>0</v>
      </c>
      <c r="I33" s="13">
        <f t="shared" si="1"/>
        <v>11</v>
      </c>
    </row>
    <row r="34" spans="1:9" ht="12.75">
      <c r="A34" s="4">
        <v>20</v>
      </c>
      <c r="B34" s="6" t="s">
        <v>26</v>
      </c>
      <c r="C34" s="11">
        <v>2310</v>
      </c>
      <c r="D34" s="11">
        <v>5167</v>
      </c>
      <c r="E34" s="13">
        <v>3</v>
      </c>
      <c r="F34" s="13">
        <v>0</v>
      </c>
      <c r="G34" s="13">
        <v>2</v>
      </c>
      <c r="H34" s="13">
        <v>0</v>
      </c>
      <c r="I34" s="13">
        <f t="shared" si="1"/>
        <v>2</v>
      </c>
    </row>
    <row r="35" spans="1:9" ht="25.5">
      <c r="A35" s="4">
        <v>21</v>
      </c>
      <c r="B35" s="7" t="s">
        <v>30</v>
      </c>
      <c r="C35" s="11">
        <v>2310</v>
      </c>
      <c r="D35" s="11">
        <v>5166</v>
      </c>
      <c r="E35" s="13">
        <v>3</v>
      </c>
      <c r="F35" s="13">
        <v>3</v>
      </c>
      <c r="G35" s="13">
        <v>0</v>
      </c>
      <c r="H35" s="13">
        <f aca="true" t="shared" si="2" ref="H35:H43">PRODUCT(G35,21%)</f>
        <v>0</v>
      </c>
      <c r="I35" s="13">
        <f t="shared" si="1"/>
        <v>0</v>
      </c>
    </row>
    <row r="36" spans="1:9" ht="25.5">
      <c r="A36" s="4">
        <v>22</v>
      </c>
      <c r="B36" s="7" t="s">
        <v>31</v>
      </c>
      <c r="C36" s="11">
        <v>2310</v>
      </c>
      <c r="D36" s="11">
        <v>5169</v>
      </c>
      <c r="E36" s="13">
        <v>20</v>
      </c>
      <c r="F36" s="13">
        <v>5</v>
      </c>
      <c r="G36" s="13">
        <v>0</v>
      </c>
      <c r="H36" s="13">
        <f t="shared" si="2"/>
        <v>0</v>
      </c>
      <c r="I36" s="13">
        <f t="shared" si="1"/>
        <v>0</v>
      </c>
    </row>
    <row r="37" spans="1:9" ht="12.75">
      <c r="A37" s="4">
        <v>23</v>
      </c>
      <c r="B37" s="7" t="s">
        <v>42</v>
      </c>
      <c r="C37" s="11">
        <v>2310</v>
      </c>
      <c r="D37" s="11">
        <v>5169</v>
      </c>
      <c r="E37" s="26">
        <v>130</v>
      </c>
      <c r="F37" s="26">
        <v>188</v>
      </c>
      <c r="G37" s="26">
        <v>126</v>
      </c>
      <c r="H37" s="13">
        <f t="shared" si="2"/>
        <v>26.459999999999997</v>
      </c>
      <c r="I37" s="13">
        <f t="shared" si="1"/>
        <v>152.46</v>
      </c>
    </row>
    <row r="38" spans="1:9" ht="25.5">
      <c r="A38" s="4">
        <v>24</v>
      </c>
      <c r="B38" s="7" t="s">
        <v>41</v>
      </c>
      <c r="C38" s="11">
        <v>2310</v>
      </c>
      <c r="D38" s="11">
        <v>5162</v>
      </c>
      <c r="E38" s="13">
        <v>5</v>
      </c>
      <c r="F38" s="13">
        <v>5</v>
      </c>
      <c r="G38" s="13">
        <v>5</v>
      </c>
      <c r="H38" s="13">
        <f t="shared" si="2"/>
        <v>1.05</v>
      </c>
      <c r="I38" s="13">
        <f t="shared" si="1"/>
        <v>6.05</v>
      </c>
    </row>
    <row r="39" spans="1:9" ht="25.5">
      <c r="A39" s="4">
        <v>25</v>
      </c>
      <c r="B39" s="7" t="s">
        <v>56</v>
      </c>
      <c r="C39" s="11">
        <v>2310</v>
      </c>
      <c r="D39" s="11">
        <v>5168</v>
      </c>
      <c r="E39" s="13">
        <v>20</v>
      </c>
      <c r="F39" s="13">
        <v>20</v>
      </c>
      <c r="G39" s="13">
        <v>20</v>
      </c>
      <c r="H39" s="13">
        <f t="shared" si="2"/>
        <v>4.2</v>
      </c>
      <c r="I39" s="13">
        <f t="shared" si="1"/>
        <v>24.2</v>
      </c>
    </row>
    <row r="40" spans="1:9" ht="25.5">
      <c r="A40" s="4">
        <v>26</v>
      </c>
      <c r="B40" s="7" t="s">
        <v>46</v>
      </c>
      <c r="C40" s="11">
        <v>2310</v>
      </c>
      <c r="D40" s="11">
        <v>5169</v>
      </c>
      <c r="E40" s="24">
        <v>105</v>
      </c>
      <c r="F40" s="24">
        <v>108</v>
      </c>
      <c r="G40" s="24">
        <v>105</v>
      </c>
      <c r="H40" s="13">
        <f t="shared" si="2"/>
        <v>22.05</v>
      </c>
      <c r="I40" s="13">
        <f t="shared" si="1"/>
        <v>127.05</v>
      </c>
    </row>
    <row r="41" spans="1:9" ht="12.75">
      <c r="A41" s="4">
        <v>27</v>
      </c>
      <c r="B41" s="7" t="s">
        <v>11</v>
      </c>
      <c r="C41" s="11">
        <v>2310</v>
      </c>
      <c r="D41" s="11">
        <v>5171</v>
      </c>
      <c r="E41" s="24">
        <v>5760</v>
      </c>
      <c r="F41" s="24">
        <v>3252</v>
      </c>
      <c r="G41" s="24">
        <v>8795</v>
      </c>
      <c r="H41" s="13">
        <f t="shared" si="2"/>
        <v>1846.9499999999998</v>
      </c>
      <c r="I41" s="13">
        <f t="shared" si="1"/>
        <v>10641.95</v>
      </c>
    </row>
    <row r="42" spans="1:9" ht="12.75">
      <c r="A42" s="4">
        <v>28</v>
      </c>
      <c r="B42" s="7" t="s">
        <v>39</v>
      </c>
      <c r="C42" s="11">
        <v>2310</v>
      </c>
      <c r="D42" s="11">
        <v>5137</v>
      </c>
      <c r="E42" s="24">
        <v>150</v>
      </c>
      <c r="F42" s="24">
        <v>150</v>
      </c>
      <c r="G42" s="24">
        <v>100</v>
      </c>
      <c r="H42" s="13">
        <f t="shared" si="2"/>
        <v>21</v>
      </c>
      <c r="I42" s="13">
        <f t="shared" si="1"/>
        <v>121</v>
      </c>
    </row>
    <row r="43" spans="1:9" ht="12.75">
      <c r="A43" s="4">
        <v>29</v>
      </c>
      <c r="B43" s="7" t="s">
        <v>47</v>
      </c>
      <c r="C43" s="11">
        <v>2310</v>
      </c>
      <c r="D43" s="11">
        <v>5192</v>
      </c>
      <c r="E43" s="24">
        <v>700</v>
      </c>
      <c r="F43" s="24">
        <v>0</v>
      </c>
      <c r="G43" s="24">
        <v>0</v>
      </c>
      <c r="H43" s="13">
        <f t="shared" si="2"/>
        <v>0</v>
      </c>
      <c r="I43" s="13">
        <f t="shared" si="1"/>
        <v>0</v>
      </c>
    </row>
    <row r="44" spans="1:9" ht="12.75">
      <c r="A44" s="4">
        <v>30</v>
      </c>
      <c r="B44" s="7" t="s">
        <v>24</v>
      </c>
      <c r="C44" s="11">
        <v>2310</v>
      </c>
      <c r="D44" s="11">
        <v>5173</v>
      </c>
      <c r="E44" s="13">
        <v>2</v>
      </c>
      <c r="F44" s="13">
        <v>2</v>
      </c>
      <c r="G44" s="13">
        <v>2</v>
      </c>
      <c r="H44" s="13">
        <v>0</v>
      </c>
      <c r="I44" s="13">
        <f t="shared" si="1"/>
        <v>2</v>
      </c>
    </row>
    <row r="45" spans="1:9" ht="12.75">
      <c r="A45" s="4">
        <v>31</v>
      </c>
      <c r="B45" s="7" t="s">
        <v>37</v>
      </c>
      <c r="C45" s="11">
        <v>2310</v>
      </c>
      <c r="D45" s="11">
        <v>5175</v>
      </c>
      <c r="E45" s="13">
        <v>3</v>
      </c>
      <c r="F45" s="13">
        <v>7</v>
      </c>
      <c r="G45" s="13">
        <v>5</v>
      </c>
      <c r="H45" s="13">
        <v>0</v>
      </c>
      <c r="I45" s="13">
        <f t="shared" si="1"/>
        <v>5</v>
      </c>
    </row>
    <row r="46" spans="1:9" ht="25.5">
      <c r="A46" s="4">
        <v>32</v>
      </c>
      <c r="B46" s="7" t="s">
        <v>27</v>
      </c>
      <c r="C46" s="11">
        <v>2310</v>
      </c>
      <c r="D46" s="11">
        <v>5179</v>
      </c>
      <c r="E46" s="13">
        <v>9</v>
      </c>
      <c r="F46" s="13">
        <v>5</v>
      </c>
      <c r="G46" s="13">
        <v>5</v>
      </c>
      <c r="H46" s="13">
        <v>0</v>
      </c>
      <c r="I46" s="13">
        <f t="shared" si="1"/>
        <v>5</v>
      </c>
    </row>
    <row r="47" spans="1:11" ht="12.75">
      <c r="A47" s="4">
        <v>33</v>
      </c>
      <c r="B47" s="6" t="s">
        <v>33</v>
      </c>
      <c r="C47" s="11">
        <v>2310</v>
      </c>
      <c r="D47" s="11">
        <v>5361</v>
      </c>
      <c r="E47" s="13">
        <v>3</v>
      </c>
      <c r="F47" s="13">
        <v>3</v>
      </c>
      <c r="G47" s="13">
        <v>1</v>
      </c>
      <c r="H47" s="13">
        <v>0</v>
      </c>
      <c r="I47" s="13">
        <f t="shared" si="1"/>
        <v>1</v>
      </c>
      <c r="K47" s="28"/>
    </row>
    <row r="48" spans="1:9" ht="12.75">
      <c r="A48" s="4">
        <v>34</v>
      </c>
      <c r="B48" s="6" t="s">
        <v>32</v>
      </c>
      <c r="C48" s="11">
        <v>2310</v>
      </c>
      <c r="D48" s="11">
        <v>5362</v>
      </c>
      <c r="E48" s="13">
        <v>6</v>
      </c>
      <c r="F48" s="13">
        <v>6</v>
      </c>
      <c r="G48" s="13">
        <v>6</v>
      </c>
      <c r="H48" s="13">
        <v>0</v>
      </c>
      <c r="I48" s="13">
        <f t="shared" si="1"/>
        <v>6</v>
      </c>
    </row>
    <row r="49" spans="1:9" ht="38.25">
      <c r="A49" s="4">
        <v>35</v>
      </c>
      <c r="B49" s="7" t="s">
        <v>57</v>
      </c>
      <c r="C49" s="11">
        <v>2310</v>
      </c>
      <c r="D49" s="11">
        <v>5362</v>
      </c>
      <c r="E49" s="13">
        <v>0</v>
      </c>
      <c r="F49" s="13">
        <v>20</v>
      </c>
      <c r="G49" s="13">
        <v>0</v>
      </c>
      <c r="H49" s="13"/>
      <c r="I49" s="13">
        <f t="shared" si="1"/>
        <v>0</v>
      </c>
    </row>
    <row r="50" spans="1:9" ht="12.75">
      <c r="A50" s="4">
        <v>36</v>
      </c>
      <c r="B50" s="6" t="s">
        <v>34</v>
      </c>
      <c r="C50" s="11">
        <v>6409</v>
      </c>
      <c r="D50" s="11">
        <v>5362</v>
      </c>
      <c r="E50" s="13">
        <v>900</v>
      </c>
      <c r="F50" s="13">
        <v>0</v>
      </c>
      <c r="G50" s="13">
        <v>500</v>
      </c>
      <c r="H50" s="13">
        <v>0</v>
      </c>
      <c r="I50" s="13">
        <f t="shared" si="1"/>
        <v>500</v>
      </c>
    </row>
    <row r="51" spans="1:12" ht="12.75">
      <c r="A51" s="4">
        <v>37</v>
      </c>
      <c r="B51" s="6" t="s">
        <v>12</v>
      </c>
      <c r="C51" s="11">
        <v>6409</v>
      </c>
      <c r="D51" s="11">
        <v>5901</v>
      </c>
      <c r="E51" s="13">
        <v>5</v>
      </c>
      <c r="F51" s="13">
        <v>5</v>
      </c>
      <c r="G51" s="13">
        <v>5</v>
      </c>
      <c r="H51" s="13">
        <v>0</v>
      </c>
      <c r="I51" s="13">
        <f t="shared" si="1"/>
        <v>5</v>
      </c>
      <c r="K51" s="28"/>
      <c r="L51" t="s">
        <v>63</v>
      </c>
    </row>
    <row r="52" spans="1:12" ht="12.75">
      <c r="A52" s="4">
        <v>38</v>
      </c>
      <c r="B52" s="6" t="s">
        <v>59</v>
      </c>
      <c r="C52" s="11"/>
      <c r="D52" s="11"/>
      <c r="E52" s="13">
        <v>2567.4</v>
      </c>
      <c r="F52" s="13">
        <v>1996.03</v>
      </c>
      <c r="G52" s="13"/>
      <c r="H52" s="13"/>
      <c r="I52" s="13"/>
      <c r="K52" s="28"/>
      <c r="L52" s="28">
        <f>SUM(G16,G17,G18,G26,G37,G40,G41,G42)</f>
        <v>13071</v>
      </c>
    </row>
    <row r="53" spans="1:9" ht="12.75">
      <c r="A53" s="4">
        <v>39</v>
      </c>
      <c r="B53" s="14" t="s">
        <v>15</v>
      </c>
      <c r="C53" s="11"/>
      <c r="D53" s="11"/>
      <c r="E53" s="23">
        <f>SUM(E22:E52)</f>
        <v>10966.4</v>
      </c>
      <c r="F53" s="23">
        <f>SUM(F22:F52)</f>
        <v>6350.03</v>
      </c>
      <c r="G53" s="23">
        <f>SUM(G22:G51)</f>
        <v>10249</v>
      </c>
      <c r="H53" s="23">
        <f>SUM(H22:H51)</f>
        <v>1945.1899999999998</v>
      </c>
      <c r="I53" s="27">
        <f>SUM(I22:I51)</f>
        <v>12194.19</v>
      </c>
    </row>
    <row r="54" spans="1:11" ht="12.75">
      <c r="A54" s="4">
        <v>40</v>
      </c>
      <c r="B54" s="19" t="s">
        <v>13</v>
      </c>
      <c r="C54" s="11"/>
      <c r="D54" s="11"/>
      <c r="E54" s="16">
        <f>SUM(E20,E53)</f>
        <v>16196.4</v>
      </c>
      <c r="F54" s="16">
        <f>SUM(F20,F53)</f>
        <v>12024.029999999999</v>
      </c>
      <c r="G54" s="16">
        <f>SUM(G20,G53)</f>
        <v>14104</v>
      </c>
      <c r="H54" s="16">
        <f>SUM(H20,H53)</f>
        <v>2752.64</v>
      </c>
      <c r="I54" s="26">
        <f>SUM(I20,I53)</f>
        <v>16856.64</v>
      </c>
      <c r="K54" s="28"/>
    </row>
    <row r="55" spans="1:11" ht="12.75">
      <c r="A55" s="4">
        <v>41</v>
      </c>
      <c r="B55" s="3"/>
      <c r="C55" s="4"/>
      <c r="D55" s="4"/>
      <c r="E55" s="5"/>
      <c r="F55" s="5"/>
      <c r="G55" s="5"/>
      <c r="H55" s="5"/>
      <c r="I55" s="5"/>
      <c r="K55" s="28"/>
    </row>
    <row r="56" spans="1:9" ht="12.75">
      <c r="A56" s="4">
        <v>42</v>
      </c>
      <c r="B56" s="3" t="s">
        <v>58</v>
      </c>
      <c r="C56" s="4"/>
      <c r="D56" s="4"/>
      <c r="E56" s="5">
        <v>6765330.28</v>
      </c>
      <c r="F56" s="3"/>
      <c r="G56" s="5"/>
      <c r="H56" s="5"/>
      <c r="I56" s="5"/>
    </row>
    <row r="57" spans="3:5" ht="12.75">
      <c r="C57" s="1"/>
      <c r="D57" s="1"/>
      <c r="E57" s="2"/>
    </row>
    <row r="58" spans="2:9" ht="57" customHeight="1">
      <c r="B58" s="33" t="s">
        <v>66</v>
      </c>
      <c r="C58" s="33"/>
      <c r="D58" s="33"/>
      <c r="E58" s="33"/>
      <c r="F58" s="33"/>
      <c r="G58" s="33"/>
      <c r="H58" s="33"/>
      <c r="I58" s="33"/>
    </row>
    <row r="61" spans="2:9" ht="39" customHeight="1">
      <c r="B61" s="34" t="s">
        <v>48</v>
      </c>
      <c r="C61" s="34"/>
      <c r="D61" s="34"/>
      <c r="E61" s="34"/>
      <c r="F61" s="34"/>
      <c r="G61" s="34"/>
      <c r="H61" s="34"/>
      <c r="I61" s="34"/>
    </row>
    <row r="63" spans="2:8" ht="27" customHeight="1">
      <c r="B63" s="34" t="s">
        <v>67</v>
      </c>
      <c r="C63" s="34"/>
      <c r="D63" s="34"/>
      <c r="E63" s="34"/>
      <c r="F63" s="34"/>
      <c r="G63" s="34"/>
      <c r="H63" s="34"/>
    </row>
    <row r="64" ht="12.75">
      <c r="F64" t="s">
        <v>49</v>
      </c>
    </row>
    <row r="65" ht="12.75">
      <c r="F65" t="s">
        <v>50</v>
      </c>
    </row>
  </sheetData>
  <sheetProtection/>
  <mergeCells count="3">
    <mergeCell ref="B58:I58"/>
    <mergeCell ref="B63:H63"/>
    <mergeCell ref="B61:I61"/>
  </mergeCells>
  <printOptions/>
  <pageMargins left="0.31496062992125984" right="0.31496062992125984" top="0.9055118110236221" bottom="0.8661417322834646" header="0.4724409448818898" footer="0.5118110236220472"/>
  <pageSetup horizontalDpi="600" verticalDpi="600" orientation="portrait" paperSize="9" r:id="rId1"/>
  <headerFooter alignWithMargins="0">
    <oddHeader>&amp;C&amp;"Arial CE,Tučné"&amp;14Sdružení majitelů skupinového vodovodu "Poličsko"    
&amp;12Návrh rozpočtu na rok 2015</oddHeader>
    <oddFooter>&amp;L4.3.2015
Vypracovala : Jandíková Marcela 
účetní SMSV&amp;RMgr. Aleš Mlynář
ředitel SMSV Poličsko</oddFooter>
  </headerFooter>
  <rowBreaks count="2" manualBreakCount="2">
    <brk id="13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Polička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</dc:creator>
  <cp:keywords/>
  <dc:description/>
  <cp:lastModifiedBy>SMSV</cp:lastModifiedBy>
  <cp:lastPrinted>2015-03-04T17:04:32Z</cp:lastPrinted>
  <dcterms:created xsi:type="dcterms:W3CDTF">1998-12-18T06:59:09Z</dcterms:created>
  <dcterms:modified xsi:type="dcterms:W3CDTF">2015-03-04T17:05:07Z</dcterms:modified>
  <cp:category/>
  <cp:version/>
  <cp:contentType/>
  <cp:contentStatus/>
</cp:coreProperties>
</file>